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F6C6E964-BB88-44D7-93F6-2AACE231FF20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3" i="1"/>
  <c r="P23" i="1"/>
  <c r="Q23" i="1" s="1"/>
  <c r="L23" i="1"/>
  <c r="K23" i="1"/>
  <c r="R21" i="1"/>
  <c r="P21" i="1"/>
  <c r="Q21" i="1" s="1"/>
  <c r="L21" i="1"/>
  <c r="K21" i="1"/>
  <c r="R24" i="1"/>
  <c r="P24" i="1"/>
  <c r="Q24" i="1" s="1"/>
  <c r="L24" i="1"/>
  <c r="K24" i="1"/>
  <c r="L20" i="1"/>
  <c r="R20" i="1"/>
  <c r="K20" i="1"/>
  <c r="P20" i="1"/>
  <c r="Q20" i="1" s="1"/>
  <c r="Q28" i="1" l="1"/>
  <c r="K28" i="1"/>
  <c r="K30" i="1" s="1"/>
  <c r="S22" i="1"/>
  <c r="Q30" i="1"/>
  <c r="S21" i="1"/>
  <c r="S24" i="1"/>
  <c r="S23" i="1"/>
  <c r="S20" i="1"/>
  <c r="S28" i="1" l="1"/>
  <c r="S30" i="1" s="1"/>
</calcChain>
</file>

<file path=xl/sharedStrings.xml><?xml version="1.0" encoding="utf-8"?>
<sst xmlns="http://schemas.openxmlformats.org/spreadsheetml/2006/main" count="65" uniqueCount="61">
  <si>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</si>
  <si>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</si>
  <si>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</si>
  <si>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</si>
  <si>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</si>
  <si>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</si>
  <si>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</si>
  <si>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</si>
  <si>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</si>
  <si>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</si>
  <si>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</si>
  <si>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</si>
  <si>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</si>
  <si>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</si>
  <si>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</si>
  <si>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</si>
  <si>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</si>
  <si>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</si>
  <si>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</si>
  <si>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</si>
  <si>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</si>
  <si>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</si>
  <si>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</si>
  <si>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</si>
  <si>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</si>
  <si>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</si>
  <si>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</si>
  <si>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</si>
  <si>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</si>
  <si>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</si>
  <si>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</si>
  <si>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</si>
  <si>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</si>
  <si>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</si>
  <si>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</si>
  <si>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</si>
  <si>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</si>
  <si>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</si>
  <si>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</si>
  <si>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</si>
  <si>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</si>
  <si>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</si>
  <si>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</si>
  <si>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</si>
  <si>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</si>
  <si>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</si>
  <si>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</si>
  <si>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</si>
  <si>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</si>
  <si>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</si>
  <si>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</si>
  <si>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</si>
  <si>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</si>
  <si>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</si>
  <si>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Sutura no absorbible sintètica de polièster trenada recoberta-  fil: calibre 2/0  longitud 8 fils de 75 cm, amb pledgets de 6x3mm, tintat -doble agulla 1/2 cercle, cos cilíndric i micropunta tallant/trocar, longitud 27mm</t>
  </si>
  <si>
    <t>Sutura no absorbible  sintètica de polièster trenada recoberta-  fil: calibre 2, longitud fil  de 180cm, tintat</t>
  </si>
  <si>
    <t>Sutura no absorbible  sintètica de polièster  trenada recoberta - fil: calibre 3/0, longitud  75cm, tintat,  agulla 1/2 cercle, cos cilíndric, punta cilíndrica longitud 30mm</t>
  </si>
  <si>
    <t>Sutura no absorbible  sintètica de polièster trenada recoberta sense agulla - fil: calibre 3/0 , longitud 60cm, tintat, 10 fils</t>
  </si>
  <si>
    <t>2016322</t>
  </si>
  <si>
    <t xml:space="preserve">Sutura no absorbible  sintètica de polièster trenada recoberta- fil: calibre 5, longitud 75 cm, tintat, agulla 1/2 cercle, cos  cilíndric, punta  tapercut CC ,  longitud 57mm </t>
  </si>
  <si>
    <t>2-Poliéster Sintètic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</si>
</sst>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6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right" vertical="center"/>
    </xf>
    <xf numFmtId="0" fontId="7" fillId="0" borderId="59" xfId="2" applyFont="1" applyBorder="1" applyAlignment="1">
      <alignment horizontal="right" vertical="center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47" fillId="60" borderId="38" xfId="0" applyFont="1" applyFill="1" applyBorder="1" applyAlignment="1" applyProtection="1">
      <alignment horizontal="left" vertical="center" wrapText="1"/>
    </xf>
    <xf numFmtId="0" fontId="47" fillId="60" borderId="40" xfId="0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21" zoomScale="85" zoomScaleNormal="85" workbookViewId="0">
      <selection activeCell="M28" sqref="M28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3.140625" customWidth="1"/>
    <col min="12" max="12" width="15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7" t="s">
        <v>18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3" t="s">
        <v>9</v>
      </c>
      <c r="B10" s="163"/>
      <c r="C10" s="163"/>
      <c r="D10" s="112" t="s">
        <v>52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4" t="s">
        <v>10</v>
      </c>
      <c r="B11" s="164"/>
      <c r="C11" s="164"/>
      <c r="D11" s="46"/>
      <c r="E11" s="113" t="s">
        <v>51</v>
      </c>
      <c r="F11" s="113"/>
      <c r="G11" s="113"/>
      <c r="H11" s="113"/>
      <c r="I11" s="113"/>
      <c r="J11" s="113"/>
      <c r="K11" s="113"/>
      <c r="L11" s="113"/>
      <c r="M11" s="113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9" t="s">
        <v>34</v>
      </c>
      <c r="B12" s="120"/>
      <c r="C12" s="120"/>
      <c r="D12" s="120"/>
      <c r="E12" s="120"/>
      <c r="F12" s="120"/>
      <c r="G12" s="120"/>
      <c r="H12" s="120"/>
      <c r="I12" s="120"/>
      <c r="J12" s="121"/>
      <c r="K12" s="119" t="s">
        <v>11</v>
      </c>
      <c r="L12" s="120"/>
      <c r="M12" s="120"/>
      <c r="N12" s="120"/>
      <c r="O12" s="120"/>
      <c r="P12" s="120"/>
      <c r="Q12" s="120"/>
      <c r="R12" s="120"/>
      <c r="S12" s="121"/>
      <c r="W12" s="26"/>
      <c r="X12" s="26"/>
    </row>
    <row r="13" spans="1:26" s="28" customFormat="1" ht="39" customHeight="1" x14ac:dyDescent="0.2">
      <c r="A13" s="43" t="s">
        <v>35</v>
      </c>
      <c r="B13" s="156"/>
      <c r="C13" s="157"/>
      <c r="D13" s="157"/>
      <c r="E13" s="158"/>
      <c r="F13" s="27" t="s">
        <v>36</v>
      </c>
      <c r="G13" s="156"/>
      <c r="H13" s="157"/>
      <c r="I13" s="157"/>
      <c r="J13" s="159"/>
      <c r="K13" s="165" t="s">
        <v>12</v>
      </c>
      <c r="L13" s="150"/>
      <c r="M13" s="151"/>
      <c r="N13" s="151"/>
      <c r="O13" s="151"/>
      <c r="P13" s="151"/>
      <c r="Q13" s="151"/>
      <c r="R13" s="151"/>
      <c r="S13" s="152"/>
      <c r="W13" s="26"/>
    </row>
    <row r="14" spans="1:26" s="28" customFormat="1" ht="39" customHeight="1" x14ac:dyDescent="0.2">
      <c r="A14" s="41" t="s">
        <v>37</v>
      </c>
      <c r="B14" s="116"/>
      <c r="C14" s="117"/>
      <c r="D14" s="117"/>
      <c r="E14" s="129"/>
      <c r="F14" s="29" t="s">
        <v>38</v>
      </c>
      <c r="G14" s="116"/>
      <c r="H14" s="117"/>
      <c r="I14" s="117"/>
      <c r="J14" s="118"/>
      <c r="K14" s="166"/>
      <c r="L14" s="153"/>
      <c r="M14" s="154"/>
      <c r="N14" s="154"/>
      <c r="O14" s="154"/>
      <c r="P14" s="154"/>
      <c r="Q14" s="154"/>
      <c r="R14" s="154"/>
      <c r="S14" s="155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114"/>
      <c r="E15" s="115"/>
      <c r="F15" s="29" t="s">
        <v>39</v>
      </c>
      <c r="G15" s="116"/>
      <c r="H15" s="117"/>
      <c r="I15" s="117"/>
      <c r="J15" s="118"/>
      <c r="K15" s="30" t="s">
        <v>14</v>
      </c>
      <c r="L15" s="148"/>
      <c r="M15" s="148"/>
      <c r="N15" s="148"/>
      <c r="O15" s="148"/>
      <c r="P15" s="148"/>
      <c r="Q15" s="148"/>
      <c r="R15" s="148"/>
      <c r="S15" s="149"/>
      <c r="W15" s="26"/>
    </row>
    <row r="16" spans="1:26" s="28" customFormat="1" ht="39" customHeight="1" x14ac:dyDescent="0.2">
      <c r="A16" s="41" t="s">
        <v>40</v>
      </c>
      <c r="B16" s="116"/>
      <c r="C16" s="117"/>
      <c r="D16" s="117"/>
      <c r="E16" s="129"/>
      <c r="F16" s="32" t="s">
        <v>41</v>
      </c>
      <c r="G16" s="33" t="s">
        <v>42</v>
      </c>
      <c r="H16" s="42"/>
      <c r="I16" s="33" t="s">
        <v>16</v>
      </c>
      <c r="J16" s="42"/>
      <c r="K16" s="130" t="s">
        <v>43</v>
      </c>
      <c r="L16" s="125"/>
      <c r="M16" s="125"/>
      <c r="N16" s="125"/>
      <c r="O16" s="125"/>
      <c r="P16" s="125"/>
      <c r="Q16" s="125"/>
      <c r="R16" s="125"/>
      <c r="S16" s="126"/>
      <c r="W16" s="26"/>
    </row>
    <row r="17" spans="1:26" s="34" customFormat="1" ht="39" customHeight="1" thickBot="1" x14ac:dyDescent="0.3">
      <c r="A17" s="44" t="s">
        <v>17</v>
      </c>
      <c r="B17" s="132"/>
      <c r="C17" s="133"/>
      <c r="D17" s="133"/>
      <c r="E17" s="134"/>
      <c r="F17" s="45" t="s">
        <v>44</v>
      </c>
      <c r="G17" s="135"/>
      <c r="H17" s="136"/>
      <c r="I17" s="136"/>
      <c r="J17" s="137"/>
      <c r="K17" s="131"/>
      <c r="L17" s="127"/>
      <c r="M17" s="127"/>
      <c r="N17" s="127"/>
      <c r="O17" s="127"/>
      <c r="P17" s="127"/>
      <c r="Q17" s="127"/>
      <c r="R17" s="127"/>
      <c r="S17" s="128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41" t="s">
        <v>25</v>
      </c>
      <c r="Q18" s="142"/>
      <c r="R18" s="143" t="s">
        <v>26</v>
      </c>
      <c r="S18" s="144"/>
      <c r="W18" s="26"/>
    </row>
    <row r="19" spans="1:26" s="15" customFormat="1" ht="131.25" customHeight="1" thickBot="1" x14ac:dyDescent="0.25">
      <c r="A19" s="50" t="s">
        <v>0</v>
      </c>
      <c r="B19" s="51" t="s">
        <v>46</v>
      </c>
      <c r="C19" s="138" t="s">
        <v>8</v>
      </c>
      <c r="D19" s="138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104" t="s">
        <v>5</v>
      </c>
      <c r="R19" s="100" t="s">
        <v>22</v>
      </c>
      <c r="S19" s="60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160" t="s">
        <v>60</v>
      </c>
      <c r="B20" s="71">
        <v>2018076</v>
      </c>
      <c r="C20" s="139" t="s">
        <v>54</v>
      </c>
      <c r="D20" s="140"/>
      <c r="E20" s="72"/>
      <c r="F20" s="72"/>
      <c r="G20" s="73"/>
      <c r="H20" s="74">
        <v>282</v>
      </c>
      <c r="I20" s="75" t="s">
        <v>20</v>
      </c>
      <c r="J20" s="76">
        <v>44.1</v>
      </c>
      <c r="K20" s="77">
        <f t="shared" ref="K20:K24" si="0">H20*J20</f>
        <v>12436.2</v>
      </c>
      <c r="L20" s="78" t="e">
        <f t="shared" ref="L20:L24" si="1">M20/G20</f>
        <v>#DIV/0!</v>
      </c>
      <c r="M20" s="79"/>
      <c r="N20" s="80"/>
      <c r="O20" s="94"/>
      <c r="P20" s="97">
        <f t="shared" ref="P20:P24" si="2">M20*(1-O20)</f>
        <v>0</v>
      </c>
      <c r="Q20" s="105">
        <f t="shared" ref="Q20:Q23" si="3">IF(ISERROR(P20/G20),0,(P20/G20)*H20)</f>
        <v>0</v>
      </c>
      <c r="R20" s="101" t="e">
        <f t="shared" ref="R20:R23" si="4">ROUNDUP((H20/G20),0)</f>
        <v>#DIV/0!</v>
      </c>
      <c r="S20" s="81" t="e">
        <f t="shared" ref="S20:S24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161"/>
      <c r="B21" s="61">
        <v>2007648</v>
      </c>
      <c r="C21" s="145" t="s">
        <v>55</v>
      </c>
      <c r="D21" s="146"/>
      <c r="E21" s="62"/>
      <c r="F21" s="62"/>
      <c r="G21" s="63"/>
      <c r="H21" s="64">
        <v>36</v>
      </c>
      <c r="I21" s="65" t="s">
        <v>20</v>
      </c>
      <c r="J21" s="66">
        <v>2.1800000000000002</v>
      </c>
      <c r="K21" s="67">
        <f t="shared" si="0"/>
        <v>78.48</v>
      </c>
      <c r="L21" s="68" t="e">
        <f t="shared" si="1"/>
        <v>#DIV/0!</v>
      </c>
      <c r="M21" s="69"/>
      <c r="N21" s="70"/>
      <c r="O21" s="95"/>
      <c r="P21" s="98">
        <f t="shared" si="2"/>
        <v>0</v>
      </c>
      <c r="Q21" s="106">
        <f t="shared" si="3"/>
        <v>0</v>
      </c>
      <c r="R21" s="102" t="e">
        <f t="shared" si="4"/>
        <v>#DIV/0!</v>
      </c>
      <c r="S21" s="93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61"/>
      <c r="B22" s="61">
        <v>2018084</v>
      </c>
      <c r="C22" s="145" t="s">
        <v>56</v>
      </c>
      <c r="D22" s="146"/>
      <c r="E22" s="62"/>
      <c r="F22" s="62"/>
      <c r="G22" s="63"/>
      <c r="H22" s="64">
        <v>277</v>
      </c>
      <c r="I22" s="65" t="s">
        <v>20</v>
      </c>
      <c r="J22" s="66">
        <v>0.8</v>
      </c>
      <c r="K22" s="67">
        <f t="shared" si="0"/>
        <v>221.60000000000002</v>
      </c>
      <c r="L22" s="68" t="e">
        <f t="shared" si="1"/>
        <v>#DIV/0!</v>
      </c>
      <c r="M22" s="69"/>
      <c r="N22" s="70"/>
      <c r="O22" s="95"/>
      <c r="P22" s="98">
        <f t="shared" si="2"/>
        <v>0</v>
      </c>
      <c r="Q22" s="106">
        <f t="shared" ref="Q22" si="6">IF(ISERROR(P22/G22),0,(P22/G22)*H22)</f>
        <v>0</v>
      </c>
      <c r="R22" s="102" t="e">
        <f t="shared" ref="R22" si="7">ROUNDUP((H22/G22),0)</f>
        <v>#DIV/0!</v>
      </c>
      <c r="S22" s="93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61"/>
      <c r="B23" s="61">
        <v>2018085</v>
      </c>
      <c r="C23" s="145" t="s">
        <v>57</v>
      </c>
      <c r="D23" s="146"/>
      <c r="E23" s="62"/>
      <c r="F23" s="62"/>
      <c r="G23" s="63"/>
      <c r="H23" s="64">
        <v>330</v>
      </c>
      <c r="I23" s="65" t="s">
        <v>20</v>
      </c>
      <c r="J23" s="66">
        <v>0.8</v>
      </c>
      <c r="K23" s="67">
        <f t="shared" si="0"/>
        <v>264</v>
      </c>
      <c r="L23" s="68" t="e">
        <f t="shared" si="1"/>
        <v>#DIV/0!</v>
      </c>
      <c r="M23" s="69"/>
      <c r="N23" s="70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62"/>
      <c r="B24" s="82" t="s">
        <v>58</v>
      </c>
      <c r="C24" s="110" t="s">
        <v>59</v>
      </c>
      <c r="D24" s="111"/>
      <c r="E24" s="83"/>
      <c r="F24" s="83"/>
      <c r="G24" s="84"/>
      <c r="H24" s="85">
        <v>256</v>
      </c>
      <c r="I24" s="86" t="s">
        <v>20</v>
      </c>
      <c r="J24" s="87">
        <v>12.32</v>
      </c>
      <c r="K24" s="88">
        <f t="shared" si="0"/>
        <v>3153.92</v>
      </c>
      <c r="L24" s="89" t="e">
        <f t="shared" si="1"/>
        <v>#DIV/0!</v>
      </c>
      <c r="M24" s="90"/>
      <c r="N24" s="91"/>
      <c r="O24" s="96"/>
      <c r="P24" s="99">
        <f t="shared" si="2"/>
        <v>0</v>
      </c>
      <c r="Q24" s="107">
        <f t="shared" ref="Q24" si="8">IF(ISERROR(P24/G24),0,(P24/G24)*H24)</f>
        <v>0</v>
      </c>
      <c r="R24" s="103" t="e">
        <f t="shared" ref="R24" si="9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4"/>
      <c r="B26" s="124"/>
      <c r="C26" s="124"/>
      <c r="D26" s="124"/>
      <c r="E26" s="124"/>
      <c r="F26" s="124"/>
      <c r="G26" s="124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4"/>
      <c r="B27" s="124"/>
      <c r="C27" s="124"/>
      <c r="D27" s="124"/>
      <c r="E27" s="124"/>
      <c r="F27" s="124"/>
      <c r="G27" s="124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4"/>
      <c r="B28" s="124"/>
      <c r="C28" s="124"/>
      <c r="D28" s="124"/>
      <c r="E28" s="124"/>
      <c r="F28" s="124"/>
      <c r="G28" s="124"/>
      <c r="H28" s="22"/>
      <c r="I28" s="1"/>
      <c r="J28" s="5" t="s">
        <v>47</v>
      </c>
      <c r="K28" s="6">
        <f>SUM(K20:K27)</f>
        <v>16154.2</v>
      </c>
      <c r="L28" s="24"/>
      <c r="M28" s="1"/>
      <c r="N28" s="7"/>
      <c r="O28" s="7"/>
      <c r="P28" s="7"/>
      <c r="Q28" s="6">
        <f>SUM(Q20:Q27)</f>
        <v>0</v>
      </c>
      <c r="R28" s="1"/>
      <c r="S28" s="6" t="e">
        <f>SUM(S20:S24)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F30" s="108" t="s">
        <v>53</v>
      </c>
      <c r="G30" s="108"/>
      <c r="H30" s="108"/>
      <c r="I30" s="108"/>
      <c r="J30" s="109"/>
      <c r="K30" s="6">
        <f>K28*2</f>
        <v>32308.400000000001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24</v>
      </c>
      <c r="B37" s="11"/>
      <c r="C37" s="11"/>
      <c r="D37" s="11"/>
      <c r="E37" s="11"/>
      <c r="F37" s="11"/>
      <c r="G37" s="11"/>
      <c r="H37" s="49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2" t="s">
        <v>48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2" t="s">
        <v>31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D13:E17 Q13:Q17 Q18 D18:E18" name="Rango1_1"/>
  </protectedRanges>
  <mergeCells count="34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A47:Q47"/>
    <mergeCell ref="A26:G28"/>
    <mergeCell ref="A45:R45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C21:D21"/>
    <mergeCell ref="C23:D23"/>
    <mergeCell ref="C22:D22"/>
    <mergeCell ref="A20:A24"/>
    <mergeCell ref="F30:J30"/>
    <mergeCell ref="C24:D24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B2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2025-06-17T05:58:09Z</cp:lastPrinted>
  <dcterms:created xsi:type="dcterms:W3CDTF">2017-04-20T06:50:43Z</dcterms:created>
  <dcterms:modified xsi:type="dcterms:W3CDTF">2025-09-30T05:55:14Z</dcterms:modified>
</cp:coreProperties>
</file>